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BleadonPC$\UserFolders\BleadonPC.Clerk\Documents\Bleadon in Bloom\"/>
    </mc:Choice>
  </mc:AlternateContent>
  <xr:revisionPtr revIDLastSave="0" documentId="13_ncr:1_{4224C31F-725A-4985-B48F-1150BE81E280}" xr6:coauthVersionLast="36" xr6:coauthVersionMax="47" xr10:uidLastSave="{00000000-0000-0000-0000-000000000000}"/>
  <bookViews>
    <workbookView xWindow="-105" yWindow="-105" windowWidth="19425" windowHeight="10425" activeTab="1" xr2:uid="{32EF0365-04CF-4AD4-8AD7-7B15C1F2F1CB}"/>
  </bookViews>
  <sheets>
    <sheet name="Robin" sheetId="1" r:id="rId1"/>
    <sheet name="Kirsten" sheetId="2" r:id="rId2"/>
    <sheet name="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B36" i="3"/>
  <c r="D23" i="2" l="1"/>
  <c r="D24" i="2"/>
  <c r="B27" i="3"/>
  <c r="I14" i="2"/>
  <c r="I27" i="2" s="1"/>
  <c r="E20" i="2"/>
  <c r="F19" i="2"/>
  <c r="D20" i="2"/>
  <c r="D19" i="2"/>
  <c r="C35" i="2"/>
  <c r="C39" i="2" s="1"/>
  <c r="J27" i="2"/>
  <c r="H27" i="2"/>
  <c r="L23" i="2"/>
  <c r="D22" i="2"/>
  <c r="L22" i="2" s="1"/>
  <c r="D21" i="2"/>
  <c r="L21" i="2" s="1"/>
  <c r="D18" i="2"/>
  <c r="E18" i="2" s="1"/>
  <c r="D17" i="2"/>
  <c r="K17" i="2" s="1"/>
  <c r="D16" i="2"/>
  <c r="K16" i="2" s="1"/>
  <c r="D15" i="2"/>
  <c r="F15" i="2" s="1"/>
  <c r="D14" i="2"/>
  <c r="D13" i="2"/>
  <c r="G13" i="2" s="1"/>
  <c r="G27" i="2" s="1"/>
  <c r="E12" i="2"/>
  <c r="E11" i="2"/>
  <c r="E10" i="2"/>
  <c r="E9" i="2"/>
  <c r="E8" i="2"/>
  <c r="D7" i="2"/>
  <c r="E7" i="2" s="1"/>
  <c r="D6" i="2"/>
  <c r="D5" i="2"/>
  <c r="C8" i="1"/>
  <c r="C5" i="1"/>
  <c r="C13" i="1" s="1"/>
  <c r="D29" i="2" l="1"/>
  <c r="D37" i="2" s="1"/>
  <c r="C41" i="2" s="1"/>
  <c r="K27" i="2"/>
  <c r="L5" i="2"/>
  <c r="L27" i="2" s="1"/>
  <c r="E27" i="2"/>
  <c r="C4" i="2"/>
  <c r="F6" i="2"/>
  <c r="F27" i="2" s="1"/>
</calcChain>
</file>

<file path=xl/sharedStrings.xml><?xml version="1.0" encoding="utf-8"?>
<sst xmlns="http://schemas.openxmlformats.org/spreadsheetml/2006/main" count="97" uniqueCount="94">
  <si>
    <t>Bleadon in Bloom budget</t>
  </si>
  <si>
    <t>Jane Wheatley plants</t>
  </si>
  <si>
    <t>Grow our own seeds, plug plants, compost</t>
  </si>
  <si>
    <t>Replacement barrels (6 @ £35)</t>
  </si>
  <si>
    <t>Compost for tubs (40 bags @£6)</t>
  </si>
  <si>
    <t>Plants for Jubilee garden</t>
  </si>
  <si>
    <t>Competition entry?</t>
  </si>
  <si>
    <t>Polytunnel shading</t>
  </si>
  <si>
    <t>Half of an allotment rent? (I don't know how much this is)</t>
  </si>
  <si>
    <t>Notes</t>
  </si>
  <si>
    <t>I don't know how much the rental is</t>
  </si>
  <si>
    <t>Same as last year?</t>
  </si>
  <si>
    <t>£6 - estimate price may have gone up - we need to replace some tubs, compost is spent</t>
  </si>
  <si>
    <t>Less than previous years</t>
  </si>
  <si>
    <t>Some barrels are falling apart</t>
  </si>
  <si>
    <t>Wood to make new planters by toilets</t>
  </si>
  <si>
    <t>Depends if there is money to make this happen?</t>
  </si>
  <si>
    <t>Depends if we can get a volunteer to make them? Otherwise it would be much more</t>
  </si>
  <si>
    <t>New arch by toilets</t>
  </si>
  <si>
    <t>Buy ready made?</t>
  </si>
  <si>
    <t xml:space="preserve">BLEADON IN BLOOM </t>
  </si>
  <si>
    <t>Totals</t>
  </si>
  <si>
    <t>Plants</t>
  </si>
  <si>
    <t>Furniture</t>
  </si>
  <si>
    <t>Compost</t>
  </si>
  <si>
    <t>Trees</t>
  </si>
  <si>
    <t>Stones/ Gravel</t>
  </si>
  <si>
    <t>Benches</t>
  </si>
  <si>
    <t>Tools</t>
  </si>
  <si>
    <t>Sundry/ Vols</t>
  </si>
  <si>
    <t>Bleadon in Bloom 2022</t>
  </si>
  <si>
    <t>Competition Entry in IYN's</t>
  </si>
  <si>
    <t>Plugs and seeds to home grow</t>
  </si>
  <si>
    <t>Wheatley's Order</t>
  </si>
  <si>
    <t xml:space="preserve">West Croft Order </t>
  </si>
  <si>
    <t>Westhaven Order</t>
  </si>
  <si>
    <t>Bulbs for new planters (packs)</t>
  </si>
  <si>
    <t>Wildflower seeds</t>
  </si>
  <si>
    <t xml:space="preserve">Stones and gravel </t>
  </si>
  <si>
    <t>Hi Viz tabbards</t>
  </si>
  <si>
    <t>Blue Hearts</t>
  </si>
  <si>
    <t xml:space="preserve">Wood and paint </t>
  </si>
  <si>
    <t>Rent for Allotments</t>
  </si>
  <si>
    <t xml:space="preserve">Totals </t>
  </si>
  <si>
    <t xml:space="preserve">Grand total </t>
  </si>
  <si>
    <t>Plant sale carry forward</t>
  </si>
  <si>
    <t>PC Carry forward</t>
  </si>
  <si>
    <t>This is the Total carried over from last year</t>
  </si>
  <si>
    <t>Total we expect to spend 2021</t>
  </si>
  <si>
    <t xml:space="preserve">This is what we now expect to spend on this year with the competition </t>
  </si>
  <si>
    <t>Money we expect to raise</t>
  </si>
  <si>
    <t xml:space="preserve">This is what we expect to raise plant sale/bleadon outdoor festival </t>
  </si>
  <si>
    <t>Total we have for 2021</t>
  </si>
  <si>
    <t>Half round barrels - replacements</t>
  </si>
  <si>
    <t>Planting for Kings Cornation</t>
  </si>
  <si>
    <t>Planters and Arch by the toilets</t>
  </si>
  <si>
    <t>Jubilee Garden replant</t>
  </si>
  <si>
    <t>Actual spend 2022</t>
  </si>
  <si>
    <t>Expenses</t>
  </si>
  <si>
    <t>Cost</t>
  </si>
  <si>
    <t>Money from Bleadon Parish Council funds</t>
  </si>
  <si>
    <t>Polytunnel</t>
  </si>
  <si>
    <t>Competition entry</t>
  </si>
  <si>
    <t>Plug plants from Barn Close plug centre</t>
  </si>
  <si>
    <t>Plants for Ukraine spring display</t>
  </si>
  <si>
    <t>Compost (40 bags)</t>
  </si>
  <si>
    <t>Plants from Jane Wheatley</t>
  </si>
  <si>
    <t>Paid for by Grants / community schemes</t>
  </si>
  <si>
    <t>Somerset Community fund 30*tree protection &amp; plaques for Jubilee trees @ £30 each</t>
  </si>
  <si>
    <t>Woodland Trust community tree pack free of charge</t>
  </si>
  <si>
    <t>Paid for by BIB fund raising / donations</t>
  </si>
  <si>
    <t>Bulbs, plants for winter/ spring displays</t>
  </si>
  <si>
    <t>Yellow rattle seeds</t>
  </si>
  <si>
    <t>Jubilee crowns</t>
  </si>
  <si>
    <t>Plants, seeds &amp; compost for ‘grow our own’ &amp; Libby Boucher</t>
  </si>
  <si>
    <t>Watering cans (*4) &amp; growing trays for polytunnel</t>
  </si>
  <si>
    <t>Fertiliser &amp; slug pellets</t>
  </si>
  <si>
    <t>Libby Boucher</t>
  </si>
  <si>
    <t>Donations</t>
  </si>
  <si>
    <t>Money donated towards crowns &amp; plants</t>
  </si>
  <si>
    <t>Rent for allotment – donated</t>
  </si>
  <si>
    <t>Total expenditure</t>
  </si>
  <si>
    <t xml:space="preserve">Total from Parish Council </t>
  </si>
  <si>
    <t>Total Grants</t>
  </si>
  <si>
    <t xml:space="preserve">Total </t>
  </si>
  <si>
    <t>Total carry forward from 2022</t>
  </si>
  <si>
    <t>This would be the total amount to carry over from 2022 plus what we expect to raise in 2023</t>
  </si>
  <si>
    <t>This is the total we will need as a grant to achieve our ambitions for 2023</t>
  </si>
  <si>
    <t>Grant needed for 2023 BiB</t>
  </si>
  <si>
    <t xml:space="preserve">Shade for Polytunnel </t>
  </si>
  <si>
    <t>Bleadon in Bloom Budget 2023</t>
  </si>
  <si>
    <t xml:space="preserve">Grant from PC agreed </t>
  </si>
  <si>
    <t>Total from PC Grant</t>
  </si>
  <si>
    <t>Carry forward from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</si>
</sst>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44" fontId="3" fillId="0" borderId="2" xfId="1" applyFont="1" applyBorder="1"/>
    <xf numFmtId="44" fontId="0" fillId="0" borderId="2" xfId="1" applyFont="1" applyBorder="1"/>
    <xf numFmtId="44" fontId="0" fillId="0" borderId="2" xfId="0" applyNumberFormat="1" applyBorder="1"/>
    <xf numFmtId="44" fontId="0" fillId="0" borderId="0" xfId="0" applyNumberFormat="1"/>
    <xf numFmtId="0" fontId="3" fillId="0" borderId="0" xfId="0" applyFont="1"/>
    <xf numFmtId="44" fontId="0" fillId="0" borderId="0" xfId="1" applyFont="1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44" fontId="3" fillId="0" borderId="0" xfId="1" applyFont="1"/>
    <xf numFmtId="4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14DD-84DF-433E-AB1B-56B24BA158D5}">
  <dimension ref="A1:C13"/>
  <sheetViews>
    <sheetView workbookViewId="0">
      <selection activeCell="A5" sqref="A5"/>
    </sheetView>
  </sheetViews>
  <sheetFormatPr defaultRowHeight="15" x14ac:dyDescent="0.25"/>
  <cols>
    <col min="1" max="1" width="53" bestFit="1" customWidth="1"/>
    <col min="2" max="2" width="81.42578125" customWidth="1"/>
  </cols>
  <sheetData>
    <row r="1" spans="1:3" ht="18.75" x14ac:dyDescent="0.3">
      <c r="A1" s="2" t="s">
        <v>0</v>
      </c>
      <c r="B1" s="2" t="s">
        <v>9</v>
      </c>
    </row>
    <row r="3" spans="1:3" x14ac:dyDescent="0.25">
      <c r="A3" t="s">
        <v>8</v>
      </c>
      <c r="B3" t="s">
        <v>10</v>
      </c>
      <c r="C3">
        <v>50</v>
      </c>
    </row>
    <row r="4" spans="1:3" x14ac:dyDescent="0.25">
      <c r="A4" t="s">
        <v>6</v>
      </c>
      <c r="B4" t="s">
        <v>11</v>
      </c>
      <c r="C4">
        <v>25</v>
      </c>
    </row>
    <row r="5" spans="1:3" x14ac:dyDescent="0.25">
      <c r="A5" t="s">
        <v>4</v>
      </c>
      <c r="B5" t="s">
        <v>12</v>
      </c>
      <c r="C5">
        <f>40*6</f>
        <v>240</v>
      </c>
    </row>
    <row r="6" spans="1:3" x14ac:dyDescent="0.25">
      <c r="A6" t="s">
        <v>1</v>
      </c>
      <c r="B6" t="s">
        <v>13</v>
      </c>
      <c r="C6">
        <v>300</v>
      </c>
    </row>
    <row r="7" spans="1:3" x14ac:dyDescent="0.25">
      <c r="A7" t="s">
        <v>2</v>
      </c>
      <c r="C7">
        <v>300</v>
      </c>
    </row>
    <row r="8" spans="1:3" x14ac:dyDescent="0.25">
      <c r="A8" t="s">
        <v>3</v>
      </c>
      <c r="B8" t="s">
        <v>14</v>
      </c>
      <c r="C8">
        <f>6*35</f>
        <v>210</v>
      </c>
    </row>
    <row r="9" spans="1:3" x14ac:dyDescent="0.25">
      <c r="A9" t="s">
        <v>7</v>
      </c>
      <c r="C9">
        <v>100</v>
      </c>
    </row>
    <row r="10" spans="1:3" x14ac:dyDescent="0.25">
      <c r="A10" t="s">
        <v>15</v>
      </c>
      <c r="B10" t="s">
        <v>17</v>
      </c>
      <c r="C10">
        <v>500</v>
      </c>
    </row>
    <row r="11" spans="1:3" x14ac:dyDescent="0.25">
      <c r="A11" t="s">
        <v>18</v>
      </c>
      <c r="B11" t="s">
        <v>19</v>
      </c>
      <c r="C11">
        <v>250</v>
      </c>
    </row>
    <row r="12" spans="1:3" x14ac:dyDescent="0.25">
      <c r="A12" t="s">
        <v>5</v>
      </c>
      <c r="B12" t="s">
        <v>16</v>
      </c>
      <c r="C12">
        <v>300</v>
      </c>
    </row>
    <row r="13" spans="1:3" ht="15.75" thickBot="1" x14ac:dyDescent="0.3">
      <c r="C13" s="1">
        <f>SUM(C3:C12)</f>
        <v>2275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8E36-A3B3-4B12-AF3D-DD06197102C5}">
  <dimension ref="A1:L41"/>
  <sheetViews>
    <sheetView tabSelected="1" topLeftCell="A38" workbookViewId="0">
      <selection sqref="A1:M43"/>
    </sheetView>
  </sheetViews>
  <sheetFormatPr defaultRowHeight="15" x14ac:dyDescent="0.25"/>
  <cols>
    <col min="2" max="2" width="28.140625" bestFit="1" customWidth="1"/>
    <col min="3" max="4" width="12" customWidth="1"/>
    <col min="5" max="5" width="10.5703125" bestFit="1" customWidth="1"/>
    <col min="6" max="6" width="12" customWidth="1"/>
    <col min="9" max="9" width="10.140625" customWidth="1"/>
    <col min="12" max="12" width="10.140625" bestFit="1" customWidth="1"/>
  </cols>
  <sheetData>
    <row r="1" spans="1:12" ht="18.75" x14ac:dyDescent="0.3">
      <c r="A1" s="2" t="s">
        <v>90</v>
      </c>
    </row>
    <row r="3" spans="1:12" ht="30" x14ac:dyDescent="0.25">
      <c r="A3" s="3"/>
      <c r="B3" s="4" t="s">
        <v>20</v>
      </c>
      <c r="C3" s="4"/>
      <c r="D3" s="4" t="s">
        <v>21</v>
      </c>
      <c r="E3" s="5" t="s">
        <v>22</v>
      </c>
      <c r="F3" s="6" t="s">
        <v>23</v>
      </c>
      <c r="G3" s="5" t="s">
        <v>24</v>
      </c>
      <c r="H3" s="5" t="s">
        <v>25</v>
      </c>
      <c r="I3" s="6" t="s">
        <v>26</v>
      </c>
      <c r="J3" s="5" t="s">
        <v>27</v>
      </c>
      <c r="K3" s="5" t="s">
        <v>28</v>
      </c>
      <c r="L3" s="6" t="s">
        <v>29</v>
      </c>
    </row>
    <row r="4" spans="1:12" x14ac:dyDescent="0.25">
      <c r="A4" s="3"/>
      <c r="B4" s="4" t="s">
        <v>30</v>
      </c>
      <c r="C4" s="7">
        <f>SUM(D4:D23)</f>
        <v>4124</v>
      </c>
      <c r="D4" s="4"/>
      <c r="E4" s="5"/>
      <c r="F4" s="6"/>
      <c r="G4" s="5"/>
      <c r="H4" s="5"/>
      <c r="I4" s="6"/>
      <c r="J4" s="5"/>
      <c r="K4" s="5"/>
      <c r="L4" s="6"/>
    </row>
    <row r="5" spans="1:12" x14ac:dyDescent="0.25">
      <c r="A5" s="3">
        <v>6</v>
      </c>
      <c r="B5" s="3" t="s">
        <v>31</v>
      </c>
      <c r="C5" s="8">
        <v>20</v>
      </c>
      <c r="D5" s="8">
        <f t="shared" ref="D5:D7" si="0">SUM(A5*C5)</f>
        <v>120</v>
      </c>
      <c r="E5" s="3"/>
      <c r="F5" s="3"/>
      <c r="G5" s="3"/>
      <c r="H5" s="3"/>
      <c r="I5" s="3"/>
      <c r="J5" s="3"/>
      <c r="K5" s="3"/>
      <c r="L5" s="9">
        <f>D5</f>
        <v>120</v>
      </c>
    </row>
    <row r="6" spans="1:12" x14ac:dyDescent="0.25">
      <c r="A6" s="3">
        <v>8</v>
      </c>
      <c r="B6" s="3" t="s">
        <v>53</v>
      </c>
      <c r="C6" s="8">
        <v>25</v>
      </c>
      <c r="D6" s="8">
        <f t="shared" si="0"/>
        <v>200</v>
      </c>
      <c r="E6" s="8"/>
      <c r="F6" s="8">
        <f>D6</f>
        <v>200</v>
      </c>
      <c r="G6" s="8"/>
      <c r="H6" s="8"/>
      <c r="I6" s="8"/>
      <c r="J6" s="8"/>
      <c r="K6" s="8"/>
      <c r="L6" s="8"/>
    </row>
    <row r="7" spans="1:12" x14ac:dyDescent="0.25">
      <c r="A7" s="3">
        <v>200</v>
      </c>
      <c r="B7" s="3" t="s">
        <v>32</v>
      </c>
      <c r="C7" s="8">
        <v>1</v>
      </c>
      <c r="D7" s="8">
        <f t="shared" si="0"/>
        <v>200</v>
      </c>
      <c r="E7" s="8">
        <f>D7</f>
        <v>200</v>
      </c>
      <c r="F7" s="8"/>
      <c r="G7" s="8"/>
      <c r="H7" s="8"/>
      <c r="I7" s="8"/>
      <c r="J7" s="8"/>
      <c r="K7" s="8"/>
      <c r="L7" s="8"/>
    </row>
    <row r="8" spans="1:12" x14ac:dyDescent="0.25">
      <c r="A8" s="3">
        <v>1</v>
      </c>
      <c r="B8" s="3" t="s">
        <v>33</v>
      </c>
      <c r="C8" s="8">
        <v>1</v>
      </c>
      <c r="D8" s="8">
        <v>300</v>
      </c>
      <c r="E8" s="8">
        <f>D8</f>
        <v>300</v>
      </c>
      <c r="F8" s="8"/>
      <c r="G8" s="8"/>
      <c r="H8" s="8"/>
      <c r="I8" s="8"/>
      <c r="J8" s="8"/>
      <c r="K8" s="8"/>
      <c r="L8" s="8"/>
    </row>
    <row r="9" spans="1:12" x14ac:dyDescent="0.25">
      <c r="A9" s="3">
        <v>1</v>
      </c>
      <c r="B9" s="3" t="s">
        <v>34</v>
      </c>
      <c r="C9" s="8">
        <v>2</v>
      </c>
      <c r="D9" s="8">
        <v>50</v>
      </c>
      <c r="E9" s="8">
        <f>D9</f>
        <v>50</v>
      </c>
      <c r="F9" s="8"/>
      <c r="G9" s="8"/>
      <c r="H9" s="8"/>
      <c r="I9" s="8"/>
      <c r="J9" s="8"/>
      <c r="K9" s="8"/>
      <c r="L9" s="8"/>
    </row>
    <row r="10" spans="1:12" x14ac:dyDescent="0.25">
      <c r="A10" s="3">
        <v>1</v>
      </c>
      <c r="B10" s="3" t="s">
        <v>35</v>
      </c>
      <c r="C10" s="8">
        <v>2</v>
      </c>
      <c r="D10" s="8">
        <v>28</v>
      </c>
      <c r="E10" s="8">
        <f t="shared" ref="E10" si="1">D10</f>
        <v>28</v>
      </c>
      <c r="F10" s="8"/>
      <c r="G10" s="8"/>
      <c r="H10" s="8"/>
      <c r="I10" s="8"/>
      <c r="J10" s="8"/>
      <c r="K10" s="8"/>
      <c r="L10" s="8"/>
    </row>
    <row r="11" spans="1:12" x14ac:dyDescent="0.25">
      <c r="A11" s="3">
        <v>12</v>
      </c>
      <c r="B11" s="3" t="s">
        <v>36</v>
      </c>
      <c r="C11" s="8">
        <v>6</v>
      </c>
      <c r="D11" s="8">
        <v>28</v>
      </c>
      <c r="E11" s="8">
        <f>D11</f>
        <v>28</v>
      </c>
      <c r="F11" s="8"/>
      <c r="G11" s="8"/>
      <c r="H11" s="8"/>
      <c r="I11" s="8"/>
      <c r="J11" s="8"/>
      <c r="K11" s="8"/>
      <c r="L11" s="8"/>
    </row>
    <row r="12" spans="1:12" x14ac:dyDescent="0.25">
      <c r="A12" s="3">
        <v>2</v>
      </c>
      <c r="B12" s="3" t="s">
        <v>37</v>
      </c>
      <c r="C12" s="8">
        <v>80</v>
      </c>
      <c r="D12" s="8">
        <v>28</v>
      </c>
      <c r="E12" s="8">
        <f>D12</f>
        <v>28</v>
      </c>
      <c r="F12" s="3"/>
      <c r="G12" s="8"/>
      <c r="H12" s="8"/>
      <c r="I12" s="8"/>
      <c r="J12" s="8"/>
      <c r="K12" s="8"/>
      <c r="L12" s="8"/>
    </row>
    <row r="13" spans="1:12" x14ac:dyDescent="0.25">
      <c r="A13" s="3">
        <v>60</v>
      </c>
      <c r="B13" s="3" t="s">
        <v>24</v>
      </c>
      <c r="C13" s="8">
        <v>6</v>
      </c>
      <c r="D13" s="8">
        <f t="shared" ref="D13:D15" si="2">SUM(A13*C13)</f>
        <v>360</v>
      </c>
      <c r="E13" s="8"/>
      <c r="F13" s="3"/>
      <c r="G13" s="8">
        <f>D13</f>
        <v>360</v>
      </c>
      <c r="H13" s="8"/>
      <c r="I13" s="8"/>
      <c r="J13" s="8"/>
      <c r="K13" s="8"/>
      <c r="L13" s="8"/>
    </row>
    <row r="14" spans="1:12" x14ac:dyDescent="0.25">
      <c r="A14" s="3">
        <v>10</v>
      </c>
      <c r="B14" s="3" t="s">
        <v>38</v>
      </c>
      <c r="C14" s="8">
        <v>5</v>
      </c>
      <c r="D14" s="8">
        <f t="shared" si="2"/>
        <v>50</v>
      </c>
      <c r="E14" s="8"/>
      <c r="F14" s="8"/>
      <c r="G14" s="8"/>
      <c r="H14" s="8"/>
      <c r="I14" s="8">
        <f>D14</f>
        <v>50</v>
      </c>
      <c r="J14" s="8"/>
      <c r="K14" s="8"/>
      <c r="L14" s="8"/>
    </row>
    <row r="15" spans="1:12" x14ac:dyDescent="0.25">
      <c r="A15" s="3">
        <v>2</v>
      </c>
      <c r="B15" s="3" t="s">
        <v>27</v>
      </c>
      <c r="C15" s="8">
        <v>200</v>
      </c>
      <c r="D15" s="8">
        <f t="shared" si="2"/>
        <v>400</v>
      </c>
      <c r="E15" s="8"/>
      <c r="F15" s="8">
        <f>D15</f>
        <v>400</v>
      </c>
      <c r="H15" s="8"/>
      <c r="I15" s="8"/>
      <c r="J15" s="8"/>
      <c r="K15" s="8"/>
      <c r="L15" s="8"/>
    </row>
    <row r="16" spans="1:12" x14ac:dyDescent="0.25">
      <c r="A16" s="3">
        <v>3</v>
      </c>
      <c r="B16" s="3" t="s">
        <v>28</v>
      </c>
      <c r="C16" s="8">
        <v>20</v>
      </c>
      <c r="D16" s="8">
        <f>SUM(A16*C16)</f>
        <v>60</v>
      </c>
      <c r="E16" s="8"/>
      <c r="F16" s="8"/>
      <c r="G16" s="8"/>
      <c r="H16" s="8"/>
      <c r="I16" s="8"/>
      <c r="K16" s="8">
        <f>D16</f>
        <v>60</v>
      </c>
      <c r="L16" s="8"/>
    </row>
    <row r="17" spans="1:12" x14ac:dyDescent="0.25">
      <c r="A17" s="3">
        <v>10</v>
      </c>
      <c r="B17" s="3" t="s">
        <v>39</v>
      </c>
      <c r="C17" s="8">
        <v>10</v>
      </c>
      <c r="D17" s="8">
        <f t="shared" ref="D17:D24" si="3">SUM(A17*C17)</f>
        <v>100</v>
      </c>
      <c r="E17" s="8"/>
      <c r="F17" s="8"/>
      <c r="G17" s="8"/>
      <c r="H17" s="8"/>
      <c r="I17" s="8"/>
      <c r="J17" s="8"/>
      <c r="K17" s="8">
        <f>D17</f>
        <v>100</v>
      </c>
      <c r="L17" s="8"/>
    </row>
    <row r="18" spans="1:12" x14ac:dyDescent="0.25">
      <c r="A18" s="3">
        <v>1</v>
      </c>
      <c r="B18" s="3" t="s">
        <v>54</v>
      </c>
      <c r="C18" s="8">
        <v>300</v>
      </c>
      <c r="D18" s="8">
        <f t="shared" si="3"/>
        <v>300</v>
      </c>
      <c r="E18" s="8">
        <f>D18</f>
        <v>300</v>
      </c>
      <c r="F18" s="8"/>
      <c r="G18" s="8"/>
      <c r="H18" s="8"/>
      <c r="I18" s="8"/>
      <c r="J18" s="8"/>
      <c r="K18" s="8"/>
      <c r="L18" s="3"/>
    </row>
    <row r="19" spans="1:12" x14ac:dyDescent="0.25">
      <c r="A19" s="3">
        <v>1</v>
      </c>
      <c r="B19" s="3" t="s">
        <v>55</v>
      </c>
      <c r="C19" s="8">
        <v>1240</v>
      </c>
      <c r="D19" s="8">
        <f t="shared" si="3"/>
        <v>1240</v>
      </c>
      <c r="E19" s="8"/>
      <c r="F19" s="8">
        <f>D19</f>
        <v>1240</v>
      </c>
      <c r="G19" s="8"/>
      <c r="H19" s="8"/>
      <c r="I19" s="8"/>
      <c r="J19" s="8"/>
      <c r="K19" s="8"/>
      <c r="L19" s="8"/>
    </row>
    <row r="20" spans="1:12" x14ac:dyDescent="0.25">
      <c r="A20" s="3">
        <v>1</v>
      </c>
      <c r="B20" s="3" t="s">
        <v>56</v>
      </c>
      <c r="C20" s="8">
        <v>300</v>
      </c>
      <c r="D20" s="8">
        <f t="shared" si="3"/>
        <v>300</v>
      </c>
      <c r="E20" s="8">
        <f>D20</f>
        <v>300</v>
      </c>
      <c r="F20" s="8"/>
      <c r="G20" s="8"/>
      <c r="H20" s="8"/>
      <c r="I20" s="8"/>
      <c r="J20" s="8"/>
      <c r="K20" s="8"/>
      <c r="L20" s="8"/>
    </row>
    <row r="21" spans="1:12" x14ac:dyDescent="0.25">
      <c r="A21" s="3">
        <v>20</v>
      </c>
      <c r="B21" s="3" t="s">
        <v>40</v>
      </c>
      <c r="C21" s="8">
        <v>5</v>
      </c>
      <c r="D21" s="8">
        <f t="shared" si="3"/>
        <v>100</v>
      </c>
      <c r="E21" s="8"/>
      <c r="F21" s="8"/>
      <c r="G21" s="8"/>
      <c r="H21" s="8"/>
      <c r="I21" s="8"/>
      <c r="J21" s="8"/>
      <c r="K21" s="8"/>
      <c r="L21" s="8">
        <f>D21</f>
        <v>100</v>
      </c>
    </row>
    <row r="22" spans="1:12" x14ac:dyDescent="0.25">
      <c r="A22" s="3">
        <v>7</v>
      </c>
      <c r="B22" s="3" t="s">
        <v>41</v>
      </c>
      <c r="C22" s="8">
        <v>30</v>
      </c>
      <c r="D22" s="8">
        <f t="shared" si="3"/>
        <v>210</v>
      </c>
      <c r="E22" s="8"/>
      <c r="F22" s="8"/>
      <c r="G22" s="8"/>
      <c r="H22" s="8"/>
      <c r="I22" s="8"/>
      <c r="J22" s="8"/>
      <c r="K22" s="8"/>
      <c r="L22" s="8">
        <f t="shared" ref="L22:L23" si="4">D22</f>
        <v>210</v>
      </c>
    </row>
    <row r="23" spans="1:12" x14ac:dyDescent="0.25">
      <c r="A23" s="3">
        <v>1</v>
      </c>
      <c r="B23" s="3" t="s">
        <v>42</v>
      </c>
      <c r="C23" s="8">
        <v>50</v>
      </c>
      <c r="D23" s="8">
        <f t="shared" si="3"/>
        <v>50</v>
      </c>
      <c r="E23" s="8"/>
      <c r="F23" s="8"/>
      <c r="G23" s="8"/>
      <c r="H23" s="8"/>
      <c r="I23" s="8"/>
      <c r="J23" s="8"/>
      <c r="K23" s="8"/>
      <c r="L23" s="8">
        <f t="shared" si="4"/>
        <v>50</v>
      </c>
    </row>
    <row r="24" spans="1:12" x14ac:dyDescent="0.25">
      <c r="A24" s="3">
        <v>1</v>
      </c>
      <c r="B24" s="3" t="s">
        <v>89</v>
      </c>
      <c r="C24" s="8">
        <v>100</v>
      </c>
      <c r="D24" s="8">
        <f t="shared" si="3"/>
        <v>100</v>
      </c>
      <c r="E24" s="8"/>
      <c r="F24" s="8"/>
      <c r="G24" s="8"/>
      <c r="H24" s="8"/>
      <c r="I24" s="8"/>
      <c r="J24" s="8"/>
      <c r="K24" s="8"/>
      <c r="L24" s="8">
        <v>100</v>
      </c>
    </row>
    <row r="25" spans="1:12" x14ac:dyDescent="0.25">
      <c r="A25" s="3"/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D26" s="10"/>
    </row>
    <row r="27" spans="1:12" x14ac:dyDescent="0.25">
      <c r="A27" s="3"/>
      <c r="B27" s="4" t="s">
        <v>43</v>
      </c>
      <c r="C27" s="3"/>
      <c r="D27" s="8"/>
      <c r="E27" s="8">
        <f t="shared" ref="E27:L27" si="5">SUM(E5:E25)</f>
        <v>1234</v>
      </c>
      <c r="F27" s="8">
        <f t="shared" si="5"/>
        <v>1840</v>
      </c>
      <c r="G27" s="8">
        <f t="shared" si="5"/>
        <v>360</v>
      </c>
      <c r="H27" s="8">
        <f t="shared" si="5"/>
        <v>0</v>
      </c>
      <c r="I27" s="8">
        <f t="shared" si="5"/>
        <v>50</v>
      </c>
      <c r="J27" s="8">
        <f t="shared" si="5"/>
        <v>0</v>
      </c>
      <c r="K27" s="8">
        <f t="shared" si="5"/>
        <v>160</v>
      </c>
      <c r="L27" s="8">
        <f t="shared" si="5"/>
        <v>580</v>
      </c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4" t="s">
        <v>44</v>
      </c>
      <c r="C29" s="3"/>
      <c r="D29" s="7">
        <f>SUM(D5:D25)</f>
        <v>4224</v>
      </c>
      <c r="E29" s="8"/>
      <c r="F29" s="8"/>
      <c r="G29" s="8"/>
      <c r="H29" s="8"/>
      <c r="I29" s="8"/>
      <c r="J29" s="8"/>
      <c r="K29" s="8"/>
      <c r="L29" s="8"/>
    </row>
    <row r="32" spans="1:12" x14ac:dyDescent="0.25">
      <c r="B32" s="11"/>
    </row>
    <row r="33" spans="2:5" x14ac:dyDescent="0.25">
      <c r="B33" t="s">
        <v>45</v>
      </c>
      <c r="C33" s="12">
        <v>5</v>
      </c>
      <c r="D33" s="12"/>
    </row>
    <row r="34" spans="2:5" x14ac:dyDescent="0.25">
      <c r="B34" t="s">
        <v>46</v>
      </c>
      <c r="C34" s="12">
        <v>849</v>
      </c>
      <c r="D34" s="12"/>
    </row>
    <row r="35" spans="2:5" x14ac:dyDescent="0.25">
      <c r="B35" t="s">
        <v>85</v>
      </c>
      <c r="C35" s="17">
        <f>SUM(C33:C34)</f>
        <v>854</v>
      </c>
      <c r="D35" s="12"/>
      <c r="E35" t="s">
        <v>47</v>
      </c>
    </row>
    <row r="36" spans="2:5" x14ac:dyDescent="0.25">
      <c r="C36" s="12"/>
      <c r="D36" s="12"/>
    </row>
    <row r="37" spans="2:5" x14ac:dyDescent="0.25">
      <c r="B37" t="s">
        <v>48</v>
      </c>
      <c r="D37" s="12">
        <f>D29</f>
        <v>4224</v>
      </c>
      <c r="E37" t="s">
        <v>49</v>
      </c>
    </row>
    <row r="38" spans="2:5" x14ac:dyDescent="0.25">
      <c r="B38" t="s">
        <v>50</v>
      </c>
      <c r="C38" s="12">
        <v>250</v>
      </c>
      <c r="D38" s="12"/>
      <c r="E38" t="s">
        <v>51</v>
      </c>
    </row>
    <row r="39" spans="2:5" x14ac:dyDescent="0.25">
      <c r="B39" t="s">
        <v>52</v>
      </c>
      <c r="C39" s="10">
        <f>SUM(C35:C38)</f>
        <v>1104</v>
      </c>
      <c r="D39" s="10"/>
      <c r="E39" t="s">
        <v>86</v>
      </c>
    </row>
    <row r="40" spans="2:5" x14ac:dyDescent="0.25">
      <c r="C40" s="10"/>
    </row>
    <row r="41" spans="2:5" x14ac:dyDescent="0.25">
      <c r="B41" t="s">
        <v>88</v>
      </c>
      <c r="C41" s="18">
        <f>SUM(D37-C39)</f>
        <v>3120</v>
      </c>
      <c r="E41" t="s">
        <v>87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3F30-BB7F-4E74-84E3-4276F67B4577}">
  <dimension ref="A1:B37"/>
  <sheetViews>
    <sheetView topLeftCell="A19" workbookViewId="0">
      <selection activeCell="B37" sqref="B37"/>
    </sheetView>
  </sheetViews>
  <sheetFormatPr defaultRowHeight="15" x14ac:dyDescent="0.25"/>
  <cols>
    <col min="1" max="1" width="53.140625" style="14" customWidth="1"/>
  </cols>
  <sheetData>
    <row r="1" spans="1:2" x14ac:dyDescent="0.25">
      <c r="A1" s="14" t="s">
        <v>57</v>
      </c>
    </row>
    <row r="3" spans="1:2" x14ac:dyDescent="0.25">
      <c r="A3" s="14" t="s">
        <v>58</v>
      </c>
    </row>
    <row r="4" spans="1:2" x14ac:dyDescent="0.25">
      <c r="A4" s="14" t="s">
        <v>59</v>
      </c>
    </row>
    <row r="5" spans="1:2" x14ac:dyDescent="0.25">
      <c r="A5" s="15" t="s">
        <v>60</v>
      </c>
    </row>
    <row r="6" spans="1:2" x14ac:dyDescent="0.25">
      <c r="A6" s="14" t="s">
        <v>61</v>
      </c>
      <c r="B6" s="13">
        <v>1621</v>
      </c>
    </row>
    <row r="7" spans="1:2" x14ac:dyDescent="0.25">
      <c r="A7" s="14" t="s">
        <v>62</v>
      </c>
      <c r="B7">
        <v>25</v>
      </c>
    </row>
    <row r="8" spans="1:2" x14ac:dyDescent="0.25">
      <c r="A8" s="14" t="s">
        <v>63</v>
      </c>
      <c r="B8">
        <v>166</v>
      </c>
    </row>
    <row r="9" spans="1:2" x14ac:dyDescent="0.25">
      <c r="A9" s="14" t="s">
        <v>64</v>
      </c>
      <c r="B9">
        <v>15</v>
      </c>
    </row>
    <row r="10" spans="1:2" x14ac:dyDescent="0.25">
      <c r="A10" s="14" t="s">
        <v>65</v>
      </c>
      <c r="B10">
        <v>199</v>
      </c>
    </row>
    <row r="11" spans="1:2" x14ac:dyDescent="0.25">
      <c r="A11" s="14" t="s">
        <v>66</v>
      </c>
      <c r="B11">
        <v>348</v>
      </c>
    </row>
    <row r="12" spans="1:2" x14ac:dyDescent="0.25">
      <c r="A12" s="15" t="s">
        <v>82</v>
      </c>
      <c r="B12" s="16">
        <v>2374</v>
      </c>
    </row>
    <row r="14" spans="1:2" x14ac:dyDescent="0.25">
      <c r="A14" s="15" t="s">
        <v>67</v>
      </c>
    </row>
    <row r="15" spans="1:2" ht="30" x14ac:dyDescent="0.25">
      <c r="A15" s="14" t="s">
        <v>68</v>
      </c>
      <c r="B15" s="13">
        <v>1000</v>
      </c>
    </row>
    <row r="16" spans="1:2" x14ac:dyDescent="0.25">
      <c r="A16" s="14" t="s">
        <v>69</v>
      </c>
      <c r="B16">
        <v>0</v>
      </c>
    </row>
    <row r="17" spans="1:2" x14ac:dyDescent="0.25">
      <c r="A17" s="15" t="s">
        <v>83</v>
      </c>
      <c r="B17" s="16">
        <v>1000</v>
      </c>
    </row>
    <row r="18" spans="1:2" x14ac:dyDescent="0.25">
      <c r="B18" s="13"/>
    </row>
    <row r="19" spans="1:2" x14ac:dyDescent="0.25">
      <c r="A19" s="15" t="s">
        <v>70</v>
      </c>
    </row>
    <row r="20" spans="1:2" x14ac:dyDescent="0.25">
      <c r="A20" s="14" t="s">
        <v>71</v>
      </c>
      <c r="B20">
        <v>172</v>
      </c>
    </row>
    <row r="21" spans="1:2" x14ac:dyDescent="0.25">
      <c r="A21" s="14" t="s">
        <v>72</v>
      </c>
      <c r="B21">
        <v>42</v>
      </c>
    </row>
    <row r="22" spans="1:2" x14ac:dyDescent="0.25">
      <c r="A22" s="14" t="s">
        <v>73</v>
      </c>
      <c r="B22">
        <v>120</v>
      </c>
    </row>
    <row r="23" spans="1:2" ht="30" x14ac:dyDescent="0.25">
      <c r="A23" s="14" t="s">
        <v>74</v>
      </c>
      <c r="B23">
        <v>120</v>
      </c>
    </row>
    <row r="24" spans="1:2" x14ac:dyDescent="0.25">
      <c r="A24" s="14" t="s">
        <v>75</v>
      </c>
      <c r="B24">
        <v>67</v>
      </c>
    </row>
    <row r="25" spans="1:2" x14ac:dyDescent="0.25">
      <c r="A25" s="14" t="s">
        <v>76</v>
      </c>
      <c r="B25">
        <v>15</v>
      </c>
    </row>
    <row r="26" spans="1:2" x14ac:dyDescent="0.25">
      <c r="A26" s="14" t="s">
        <v>77</v>
      </c>
      <c r="B26">
        <v>40</v>
      </c>
    </row>
    <row r="27" spans="1:2" x14ac:dyDescent="0.25">
      <c r="A27" s="15" t="s">
        <v>84</v>
      </c>
      <c r="B27" s="11">
        <f>SUM(B20:B26)</f>
        <v>576</v>
      </c>
    </row>
    <row r="29" spans="1:2" x14ac:dyDescent="0.25">
      <c r="A29" s="14" t="s">
        <v>78</v>
      </c>
    </row>
    <row r="30" spans="1:2" x14ac:dyDescent="0.25">
      <c r="A30" s="14" t="s">
        <v>79</v>
      </c>
      <c r="B30">
        <v>140</v>
      </c>
    </row>
    <row r="31" spans="1:2" x14ac:dyDescent="0.25">
      <c r="A31" s="14" t="s">
        <v>80</v>
      </c>
      <c r="B31">
        <v>50</v>
      </c>
    </row>
    <row r="32" spans="1:2" x14ac:dyDescent="0.25">
      <c r="B32">
        <v>190</v>
      </c>
    </row>
    <row r="34" spans="1:2" x14ac:dyDescent="0.25">
      <c r="A34" s="15" t="s">
        <v>81</v>
      </c>
      <c r="B34" s="16">
        <v>4140</v>
      </c>
    </row>
    <row r="35" spans="1:2" x14ac:dyDescent="0.25">
      <c r="A35" s="14" t="s">
        <v>91</v>
      </c>
      <c r="B35">
        <v>3223</v>
      </c>
    </row>
    <row r="36" spans="1:2" x14ac:dyDescent="0.25">
      <c r="A36" s="14" t="s">
        <v>92</v>
      </c>
      <c r="B36" s="13">
        <f>B12</f>
        <v>2374</v>
      </c>
    </row>
    <row r="37" spans="1:2" x14ac:dyDescent="0.25">
      <c r="A37" s="14" t="s">
        <v>93</v>
      </c>
      <c r="B37" s="16">
        <f>B35-B36</f>
        <v>849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Robin</vt:lpstr>
      <vt:lpstr>Kirsten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BleadonPC Clerk</cp:lastModifiedBy>
  <cp:lastPrinted>2022-12-05T15:31:34Z</cp:lastPrinted>
  <dcterms:created xsi:type="dcterms:W3CDTF">2022-11-24T12:48:52Z</dcterms:created>
  <dcterms:modified xsi:type="dcterms:W3CDTF">2022-12-05T15:32:41Z</dcterms:modified>
</cp:coreProperties>
</file>